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8" windowWidth="15192" windowHeight="10968" activeTab="0"/>
  </bookViews>
  <sheets>
    <sheet name="Particle settling velocity" sheetId="1" r:id="rId1"/>
    <sheet name="CD vs Re" sheetId="2" r:id="rId2"/>
    <sheet name="CD_code" sheetId="3" state="hidden" r:id="rId3"/>
    <sheet name="Settling velocity code" sheetId="4" state="hidden" r:id="rId4"/>
    <sheet name="Ref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<sst xmlns="http://schemas.openxmlformats.org/spreadsheetml/2006/main" count="125" uniqueCount="94">
  <si>
    <t>Pa s</t>
  </si>
  <si>
    <t>m/s</t>
  </si>
  <si>
    <t xml:space="preserve"> </t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</si>
  <si>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</si>
  <si>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</si>
  <si>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m</t>
    </r>
    <r>
      <rPr>
        <sz val="10"/>
        <rFont val="Arial"/>
        <family val="2"/>
      </rPr>
      <t xml:space="preserve"> =</t>
    </r>
  </si>
  <si>
    <t>v =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</si>
  <si>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</si>
  <si>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t>Re =</t>
  </si>
  <si>
    <t>d =</t>
  </si>
  <si>
    <r>
      <t>kg/m</t>
    </r>
    <r>
      <rPr>
        <vertAlign val="superscript"/>
        <sz val="10"/>
        <rFont val="Arial"/>
        <family val="2"/>
      </rPr>
      <t>3</t>
    </r>
  </si>
  <si>
    <t>Re</t>
  </si>
  <si>
    <t>CD</t>
  </si>
  <si>
    <r>
      <t xml:space="preserve">v * d * </t>
    </r>
    <r>
      <rPr>
        <sz val="10"/>
        <rFont val="Symbol"/>
        <family val="1"/>
      </rPr>
      <t>r / m</t>
    </r>
  </si>
  <si>
    <r>
      <t>((4 *g *d *(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-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) / (3 * CD *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))^0.5</t>
    </r>
  </si>
  <si>
    <t>d</t>
  </si>
  <si>
    <r>
      <t>C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</t>
    </r>
  </si>
  <si>
    <t>Function</t>
  </si>
  <si>
    <t>Particle diameter</t>
  </si>
  <si>
    <t>Solids density</t>
  </si>
  <si>
    <t>Liquid density</t>
  </si>
  <si>
    <t>Settling velocity</t>
  </si>
  <si>
    <r>
      <t>((4 *g *d *(</t>
    </r>
    <r>
      <rPr>
        <sz val="8"/>
        <rFont val="Symbol"/>
        <family val="1"/>
      </rPr>
      <t>r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>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) / (3 * (Slurry_Drag_Coefficient_CD_Re(Re)) * </t>
    </r>
    <r>
      <rPr>
        <sz val="8"/>
        <rFont val="Symbol"/>
        <family val="1"/>
      </rPr>
      <t>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>))^0.5</t>
    </r>
  </si>
  <si>
    <t>'v : Particle setting velocity in water [m/s]</t>
  </si>
  <si>
    <t>'d : Particle diameter [microns]</t>
  </si>
  <si>
    <t>'rs : Solid (particle) density kg/m3</t>
  </si>
  <si>
    <t>'rL : Liquid density kg/m3</t>
  </si>
  <si>
    <t>DvStop = 1 / 100 / 100</t>
  </si>
  <si>
    <t>vIncrement = 1 / 100</t>
  </si>
  <si>
    <t>Re = vasum * d * rL / mu</t>
  </si>
  <si>
    <t>Dv = (vasum - vcalc)</t>
  </si>
  <si>
    <t>If Abs(Dv) &lt; DvStop Then</t>
  </si>
  <si>
    <t>Exit Function</t>
  </si>
  <si>
    <t>Else: vasum = vcalc</t>
  </si>
  <si>
    <t>End If</t>
  </si>
  <si>
    <t>GoTo 1000</t>
  </si>
  <si>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</si>
  <si>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>d = d / 1000 / 1000      'm</t>
  </si>
  <si>
    <t>g = 9.80665              'm/s2</t>
  </si>
  <si>
    <t>vasum = 1 / 100 / 100     'm/s</t>
  </si>
  <si>
    <t>End Function</t>
  </si>
  <si>
    <t>f1 = (24 * Re ^ -1) ^ 10 + (21 * Re ^ -0.67) ^ 10 + (4 * Re ^ -0.33) ^ 10 + (0.4) ^ 10</t>
  </si>
  <si>
    <t xml:space="preserve">    </t>
  </si>
  <si>
    <t>f2 = ((0.148 * Re ^ 0.11) ^ -10 + (0.5) ^ -10) ^ -1</t>
  </si>
  <si>
    <t>f3 = (1.57 * 10 ^ 8 * Re ^ -1.625) ^ 10</t>
  </si>
  <si>
    <t>f4 = ((6 * 10 ^ -17 * Re ^ 2.63) ^ -10 + (0.2) ^ -10) ^ -1</t>
  </si>
  <si>
    <t>CD = (1 / ((f1 + f2) ^ -1 + (f3) ^ -1) + f4) ^ 0.1</t>
  </si>
  <si>
    <t>'Drag coefficient of flow around a sphere: Matching asymptotically the wide trend</t>
  </si>
  <si>
    <t>'Jaber Almedeij</t>
  </si>
  <si>
    <t>'Powder Technology 186 (2008) 218–223</t>
  </si>
  <si>
    <t>'Available online at www.sciencedirect.com</t>
  </si>
  <si>
    <t>'www.elsevier.com/locate/powtec</t>
  </si>
  <si>
    <t>'For very small Reynolds numbers, Stokes proposed an analytical solution of drag coefficient by</t>
  </si>
  <si>
    <t>'solving the general differential equation of Navier–Stokes</t>
  </si>
  <si>
    <t>'</t>
  </si>
  <si>
    <t>'CD = 24 / Re              Eq.1</t>
  </si>
  <si>
    <t>'The Stokes solution neglects the effects of inertia and is acceptable roughly for Re &lt; 0.4,</t>
  </si>
  <si>
    <t>'when the laminar boundary layer is not separated from the particle.</t>
  </si>
  <si>
    <t>'Fig. 1. Drag coefficient for the wide range of Particle Reynolds numbers.</t>
  </si>
  <si>
    <t>'Data shown in the figure obtained from Stokes regime by Eq. (1) and from experiments</t>
  </si>
  <si>
    <t>'available in the literature [26,27].</t>
  </si>
  <si>
    <t>CD =</t>
  </si>
  <si>
    <r>
      <t>Particle density  "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"  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</si>
  <si>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 xml:space="preserve">Liquid density </t>
  </si>
  <si>
    <t>Liquid viscosity</t>
  </si>
  <si>
    <t>Settling velocity of spherical particles</t>
  </si>
  <si>
    <t>Drag Coefficient CD = f(Re)</t>
  </si>
  <si>
    <t>Liquid absolute viscosity</t>
  </si>
  <si>
    <r>
      <t>Particle settling velocity "v" [m/s]  of spherical particles diameter "d"  [</t>
    </r>
    <r>
      <rPr>
        <sz val="10"/>
        <rFont val="Symbol"/>
        <family val="1"/>
      </rPr>
      <t>m</t>
    </r>
    <r>
      <rPr>
        <sz val="10"/>
        <rFont val="Arial"/>
        <family val="2"/>
      </rPr>
      <t>m]</t>
    </r>
  </si>
  <si>
    <t>Particle_Drag_Coefficient_CD_Re(Re)</t>
  </si>
  <si>
    <r>
      <t xml:space="preserve">v = </t>
    </r>
    <r>
      <rPr>
        <b/>
        <sz val="10"/>
        <color indexed="10"/>
        <rFont val="Arial"/>
        <family val="2"/>
      </rPr>
      <t>(</t>
    </r>
    <r>
      <rPr>
        <sz val="10"/>
        <rFont val="Arial"/>
        <family val="2"/>
      </rPr>
      <t xml:space="preserve"> </t>
    </r>
    <r>
      <rPr>
        <sz val="10"/>
        <color indexed="18"/>
        <rFont val="Consolas"/>
        <family val="3"/>
      </rPr>
      <t>(</t>
    </r>
    <r>
      <rPr>
        <sz val="10"/>
        <rFont val="Arial"/>
        <family val="2"/>
      </rPr>
      <t>4 *g *d *(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-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color indexed="18"/>
        <rFont val="Consolas"/>
        <family val="3"/>
      </rPr>
      <t>)</t>
    </r>
    <r>
      <rPr>
        <sz val="10"/>
        <rFont val="Arial"/>
        <family val="2"/>
      </rPr>
      <t xml:space="preserve"> / </t>
    </r>
    <r>
      <rPr>
        <b/>
        <sz val="10"/>
        <color indexed="18"/>
        <rFont val="Consolas"/>
        <family val="3"/>
      </rPr>
      <t>(</t>
    </r>
    <r>
      <rPr>
        <sz val="10"/>
        <rFont val="Arial"/>
        <family val="2"/>
      </rPr>
      <t xml:space="preserve">3 * (Particle_Drag_Coefficient_CD_Re(Re)) *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b/>
        <sz val="10"/>
        <color indexed="18"/>
        <rFont val="Consolas"/>
        <family val="3"/>
      </rPr>
      <t>)</t>
    </r>
    <r>
      <rPr>
        <b/>
        <sz val="10"/>
        <color indexed="10"/>
        <rFont val="Arial"/>
        <family val="2"/>
      </rPr>
      <t xml:space="preserve"> )^0.5</t>
    </r>
    <r>
      <rPr>
        <sz val="10"/>
        <rFont val="Arial"/>
        <family val="2"/>
      </rPr>
      <t xml:space="preserve">  </t>
    </r>
  </si>
  <si>
    <t>Function Particle_Drag_Coefficient_CD_Re(Re)</t>
  </si>
  <si>
    <t>Particle_Drag_Coefficient_CD_Re = CD</t>
  </si>
  <si>
    <t>'mu : Liquid absolute viscosity [Pa s]</t>
  </si>
  <si>
    <t>vcalc = ((4 * g * d * (rs - rL)) / (3 * (Particle_Drag_Coefficient_CD_Re(Re) * rL))) ^ 0.5</t>
  </si>
  <si>
    <t>1000:</t>
  </si>
  <si>
    <t>Function Particle_Settling_velocity_d_rs_rL_mu_SFr(d, rs, rL, mu)</t>
  </si>
  <si>
    <t>Particle_Settling_velocity_d_rs_rL_mu = vasum</t>
  </si>
  <si>
    <t>Particle_Settling_velocity_d_rs_rL_mu(d, rs,rL,mu)</t>
  </si>
  <si>
    <t>Particle_Drag_Coefficient_CD_Re</t>
  </si>
  <si>
    <t xml:space="preserve">CD = </t>
  </si>
  <si>
    <t>Cd =</t>
  </si>
  <si>
    <t>Particle Reynolds</t>
  </si>
  <si>
    <r>
      <t>Re</t>
    </r>
    <r>
      <rPr>
        <vertAlign val="subscript"/>
        <sz val="11"/>
        <color indexed="8"/>
        <rFont val="Calibri"/>
        <family val="2"/>
      </rPr>
      <t>p</t>
    </r>
    <r>
      <rPr>
        <sz val="10"/>
        <rFont val="Arial"/>
        <family val="2"/>
      </rPr>
      <t xml:space="preserve"> =</t>
    </r>
  </si>
  <si>
    <t>v :</t>
  </si>
  <si>
    <t>Fluid velocity</t>
  </si>
  <si>
    <t>dp :</t>
  </si>
  <si>
    <r>
      <rPr>
        <sz val="11"/>
        <color indexed="8"/>
        <rFont val="Symbol"/>
        <family val="1"/>
      </rPr>
      <t>r</t>
    </r>
    <r>
      <rPr>
        <sz val="10"/>
        <rFont val="Arial"/>
        <family val="2"/>
      </rPr>
      <t xml:space="preserve"> =</t>
    </r>
  </si>
  <si>
    <t>Fluid density</t>
  </si>
  <si>
    <r>
      <rPr>
        <sz val="11"/>
        <color indexed="8"/>
        <rFont val="Symbol"/>
        <family val="1"/>
      </rPr>
      <t>m</t>
    </r>
    <r>
      <rPr>
        <sz val="10"/>
        <rFont val="Arial"/>
        <family val="2"/>
      </rPr>
      <t xml:space="preserve"> =</t>
    </r>
  </si>
  <si>
    <t>Fluid absolute viscosity</t>
  </si>
  <si>
    <t>[1]</t>
  </si>
  <si>
    <r>
      <t>v * d</t>
    </r>
    <r>
      <rPr>
        <vertAlign val="subscript"/>
        <sz val="11"/>
        <color indexed="8"/>
        <rFont val="Arial"/>
        <family val="2"/>
      </rPr>
      <t>p</t>
    </r>
    <r>
      <rPr>
        <sz val="10"/>
        <rFont val="Arial"/>
        <family val="2"/>
      </rPr>
      <t xml:space="preserve"> * </t>
    </r>
    <r>
      <rPr>
        <sz val="11"/>
        <color indexed="8"/>
        <rFont val="Symbol"/>
        <family val="1"/>
      </rPr>
      <t>r / m</t>
    </r>
  </si>
  <si>
    <t>Rev. cjc. 05.06.2016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</si>
</sst>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"/>
    <numFmt numFmtId="165" formatCode="0.0"/>
    <numFmt numFmtId="166" formatCode="#,##0.0"/>
    <numFmt numFmtId="167" formatCode="0.000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Consolas"/>
      <family val="3"/>
    </font>
    <font>
      <sz val="10"/>
      <color indexed="18"/>
      <name val="Consolas"/>
      <family val="3"/>
    </font>
    <font>
      <vertAlign val="subscript"/>
      <sz val="11"/>
      <color indexed="8"/>
      <name val="Calibri"/>
      <family val="2"/>
    </font>
    <font>
      <vertAlign val="subscript"/>
      <sz val="11"/>
      <color indexed="8"/>
      <name val="Arial"/>
      <family val="2"/>
    </font>
    <font>
      <sz val="11"/>
      <color indexed="8"/>
      <name val="Symbol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40"/>
      <name val="Arial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b/>
      <sz val="16.25"/>
      <color indexed="8"/>
      <name val="Arial"/>
      <family val="2"/>
    </font>
    <font>
      <sz val="9.2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>
        <color theme="9" tint="-0.24993999302387238"/>
      </left>
      <right/>
      <top style="double">
        <color theme="9" tint="-0.24993999302387238"/>
      </top>
      <bottom/>
    </border>
    <border>
      <left/>
      <right/>
      <top style="double">
        <color theme="9" tint="-0.24993999302387238"/>
      </top>
      <bottom/>
    </border>
    <border>
      <left/>
      <right style="double">
        <color theme="9" tint="-0.24993999302387238"/>
      </right>
      <top style="double">
        <color theme="9" tint="-0.24993999302387238"/>
      </top>
      <bottom/>
    </border>
    <border>
      <left style="double">
        <color theme="9" tint="-0.24993999302387238"/>
      </left>
      <right/>
      <top/>
      <bottom/>
    </border>
    <border>
      <left/>
      <right style="double">
        <color theme="9" tint="-0.24993999302387238"/>
      </right>
      <top/>
      <bottom/>
    </border>
    <border>
      <left style="double">
        <color theme="9" tint="-0.24993999302387238"/>
      </left>
      <right/>
      <top/>
      <bottom style="double">
        <color theme="9" tint="-0.24993999302387238"/>
      </bottom>
    </border>
    <border>
      <left/>
      <right/>
      <top/>
      <bottom style="double">
        <color theme="9" tint="-0.24993999302387238"/>
      </bottom>
    </border>
    <border>
      <left/>
      <right style="double">
        <color theme="9" tint="-0.24993999302387238"/>
      </right>
      <top/>
      <bottom style="double">
        <color theme="9" tint="-0.24993999302387238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double">
        <color indexed="12"/>
      </left>
      <right style="thin"/>
      <top style="thin"/>
      <bottom style="thin"/>
    </border>
    <border>
      <left style="double">
        <color indexed="12"/>
      </left>
      <right style="thin"/>
      <top style="double">
        <color indexed="12"/>
      </top>
      <bottom style="thin"/>
    </border>
    <border>
      <left style="double">
        <color indexed="12"/>
      </left>
      <right style="thin"/>
      <top style="thin"/>
      <bottom style="double">
        <color indexed="12"/>
      </bottom>
    </border>
    <border>
      <left style="thin"/>
      <right style="double">
        <color indexed="12"/>
      </right>
      <top style="double">
        <color indexed="12"/>
      </top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double">
        <color indexed="12"/>
      </right>
      <top style="thin"/>
      <bottom style="double">
        <color indexed="1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33" borderId="38" xfId="0" applyNumberFormat="1" applyFill="1" applyBorder="1" applyAlignment="1">
      <alignment horizontal="center"/>
    </xf>
    <xf numFmtId="1" fontId="0" fillId="33" borderId="39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1" fontId="0" fillId="33" borderId="4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165" fontId="0" fillId="34" borderId="13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166" fontId="0" fillId="0" borderId="0" xfId="0" applyNumberFormat="1" applyAlignment="1">
      <alignment horizontal="left"/>
    </xf>
    <xf numFmtId="166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5" fontId="0" fillId="0" borderId="46" xfId="0" applyNumberFormat="1" applyFill="1" applyBorder="1" applyAlignment="1">
      <alignment horizontal="center"/>
    </xf>
    <xf numFmtId="167" fontId="0" fillId="0" borderId="46" xfId="0" applyNumberFormat="1" applyFill="1" applyBorder="1" applyAlignment="1">
      <alignment horizontal="center"/>
    </xf>
    <xf numFmtId="167" fontId="0" fillId="0" borderId="47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54" fillId="0" borderId="0" xfId="0" applyFont="1" applyAlignment="1">
      <alignment horizontal="right"/>
    </xf>
    <xf numFmtId="0" fontId="0" fillId="33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64" fontId="0" fillId="34" borderId="58" xfId="0" applyNumberFormat="1" applyFont="1" applyFill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59" xfId="0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57" xfId="0" applyBorder="1" applyAlignment="1">
      <alignment horizontal="center"/>
    </xf>
    <xf numFmtId="1" fontId="0" fillId="34" borderId="58" xfId="0" applyNumberFormat="1" applyFill="1" applyBorder="1" applyAlignment="1">
      <alignment horizontal="center"/>
    </xf>
    <xf numFmtId="167" fontId="0" fillId="34" borderId="37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Settling velocity as a function of particle diameter and solids density</a:t>
            </a:r>
          </a:p>
        </c:rich>
      </c:tx>
      <c:layout>
        <c:manualLayout>
          <c:xMode val="factor"/>
          <c:yMode val="factor"/>
          <c:x val="-0.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22575"/>
          <c:w val="0.76975"/>
          <c:h val="0.69775"/>
        </c:manualLayout>
      </c:layout>
      <c:scatterChart>
        <c:scatterStyle val="smoothMarker"/>
        <c:varyColors val="0"/>
        <c:ser>
          <c:idx val="0"/>
          <c:order val="0"/>
          <c:tx>
            <c:v>rs=1100 [kg/m3]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settling velocity'!$Q$7:$Q$15</c:f>
              <c:numCache/>
            </c:numRef>
          </c:xVal>
          <c:yVal>
            <c:numRef>
              <c:f>'Particle settling velocity'!$R$7:$R$15</c:f>
              <c:numCache/>
            </c:numRef>
          </c:yVal>
          <c:smooth val="1"/>
        </c:ser>
        <c:ser>
          <c:idx val="1"/>
          <c:order val="1"/>
          <c:tx>
            <c:v>rs=1200 [kg/m3]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settling velocity'!$Q$7:$Q$15</c:f>
              <c:numCache/>
            </c:numRef>
          </c:xVal>
          <c:yVal>
            <c:numRef>
              <c:f>'Particle settling velocity'!$S$7:$S$15</c:f>
              <c:numCache/>
            </c:numRef>
          </c:yVal>
          <c:smooth val="1"/>
        </c:ser>
        <c:ser>
          <c:idx val="2"/>
          <c:order val="2"/>
          <c:tx>
            <c:v>rs=1500 [kg/m3]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settling velocity'!$Q$7:$Q$15</c:f>
              <c:numCache/>
            </c:numRef>
          </c:xVal>
          <c:yVal>
            <c:numRef>
              <c:f>'Particle settling velocity'!$T$7:$T$15</c:f>
              <c:numCache/>
            </c:numRef>
          </c:yVal>
          <c:smooth val="1"/>
        </c:ser>
        <c:ser>
          <c:idx val="3"/>
          <c:order val="3"/>
          <c:tx>
            <c:v>rs=1800 [kg/m3]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settling velocity'!$Q$7:$Q$15</c:f>
              <c:numCache/>
            </c:numRef>
          </c:xVal>
          <c:yVal>
            <c:numRef>
              <c:f>'Particle settling velocity'!$U$7:$U$15</c:f>
              <c:numCache/>
            </c:numRef>
          </c:yVal>
          <c:smooth val="1"/>
        </c:ser>
        <c:ser>
          <c:idx val="4"/>
          <c:order val="4"/>
          <c:tx>
            <c:v>rs=2000 [kg/m3]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settling velocity'!$Q$7:$Q$15</c:f>
              <c:numCache/>
            </c:numRef>
          </c:xVal>
          <c:yVal>
            <c:numRef>
              <c:f>'Particle settling velocity'!$V$7:$V$15</c:f>
              <c:numCache/>
            </c:numRef>
          </c:yVal>
          <c:smooth val="1"/>
        </c:ser>
        <c:ser>
          <c:idx val="5"/>
          <c:order val="5"/>
          <c:tx>
            <c:v>rs=2500 [kg/m3]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settling velocity'!$Q$7:$Q$15</c:f>
              <c:numCache/>
            </c:numRef>
          </c:xVal>
          <c:yVal>
            <c:numRef>
              <c:f>'Particle settling velocity'!$W$7:$W$15</c:f>
              <c:numCache/>
            </c:numRef>
          </c:yVal>
          <c:smooth val="1"/>
        </c:ser>
        <c:axId val="25339821"/>
        <c:axId val="60982218"/>
      </c:scatterChart>
      <c:valAx>
        <c:axId val="2533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diameter [microns]</a:t>
                </a:r>
              </a:p>
            </c:rich>
          </c:tx>
          <c:layout>
            <c:manualLayout>
              <c:xMode val="factor"/>
              <c:yMode val="factor"/>
              <c:x val="0.004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82218"/>
        <c:crosses val="autoZero"/>
        <c:crossBetween val="midCat"/>
        <c:dispUnits/>
      </c:valAx>
      <c:valAx>
        <c:axId val="609822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Settling velocity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98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168"/>
          <c:w val="0.1865"/>
          <c:h val="0.6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Drag Coefficient "CD" versus Re, for spherical particles [Ref 1]</a:t>
            </a:r>
          </a:p>
        </c:rich>
      </c:tx>
      <c:layout>
        <c:manualLayout>
          <c:xMode val="factor"/>
          <c:yMode val="factor"/>
          <c:x val="0.066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4175"/>
          <c:w val="0.87125"/>
          <c:h val="0.75375"/>
        </c:manualLayout>
      </c:layout>
      <c:scatterChart>
        <c:scatterStyle val="smoothMarker"/>
        <c:varyColors val="0"/>
        <c:ser>
          <c:idx val="1"/>
          <c:order val="0"/>
          <c:tx>
            <c:v>Funcion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'CD vs Re'!$C$6:$C$29</c:f>
              <c:numCache/>
            </c:numRef>
          </c:xVal>
          <c:yVal>
            <c:numRef>
              <c:f>'CD vs Re'!$D$6:$D$29</c:f>
              <c:numCache/>
            </c:numRef>
          </c:yVal>
          <c:smooth val="1"/>
        </c:ser>
        <c:axId val="54571331"/>
        <c:axId val="38338664"/>
      </c:scatterChart>
      <c:valAx>
        <c:axId val="5457133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38664"/>
        <c:crossesAt val="0.01"/>
        <c:crossBetween val="midCat"/>
        <c:dispUnits/>
        <c:majorUnit val="10"/>
        <c:minorUnit val="10"/>
      </c:valAx>
      <c:valAx>
        <c:axId val="3833866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71331"/>
        <c:crossesAt val="0.000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434"/>
          <c:w val="0.098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17</xdr:row>
      <xdr:rowOff>133350</xdr:rowOff>
    </xdr:from>
    <xdr:to>
      <xdr:col>22</xdr:col>
      <xdr:colOff>371475</xdr:colOff>
      <xdr:row>28</xdr:row>
      <xdr:rowOff>19050</xdr:rowOff>
    </xdr:to>
    <xdr:graphicFrame>
      <xdr:nvGraphicFramePr>
        <xdr:cNvPr id="1" name="Chart 23"/>
        <xdr:cNvGraphicFramePr/>
      </xdr:nvGraphicFramePr>
      <xdr:xfrm>
        <a:off x="4752975" y="3248025"/>
        <a:ext cx="57721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5</xdr:row>
      <xdr:rowOff>28575</xdr:rowOff>
    </xdr:from>
    <xdr:to>
      <xdr:col>19</xdr:col>
      <xdr:colOff>104775</xdr:colOff>
      <xdr:row>35</xdr:row>
      <xdr:rowOff>104775</xdr:rowOff>
    </xdr:to>
    <xdr:graphicFrame>
      <xdr:nvGraphicFramePr>
        <xdr:cNvPr id="1" name="Chart 3"/>
        <xdr:cNvGraphicFramePr/>
      </xdr:nvGraphicFramePr>
      <xdr:xfrm>
        <a:off x="2705100" y="866775"/>
        <a:ext cx="82962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AA31"/>
  <sheetViews>
    <sheetView showGridLines="0" tabSelected="1" zoomScalePageLayoutView="0" workbookViewId="0" topLeftCell="A1">
      <selection activeCell="AB18" sqref="AB18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5" width="9.140625" style="0" customWidth="1"/>
    <col min="6" max="6" width="10.8515625" style="0" customWidth="1"/>
    <col min="7" max="7" width="9.140625" style="0" customWidth="1"/>
    <col min="8" max="8" width="7.8515625" style="0" customWidth="1"/>
    <col min="9" max="9" width="4.57421875" style="0" customWidth="1"/>
    <col min="10" max="10" width="2.7109375" style="0" customWidth="1"/>
    <col min="11" max="11" width="3.57421875" style="0" customWidth="1"/>
    <col min="12" max="12" width="3.421875" style="0" customWidth="1"/>
    <col min="13" max="15" width="9.140625" style="0" customWidth="1"/>
    <col min="16" max="16" width="3.57421875" style="0" customWidth="1"/>
    <col min="17" max="17" width="9.140625" style="0" customWidth="1"/>
    <col min="18" max="23" width="7.28125" style="0" customWidth="1"/>
    <col min="24" max="24" width="2.8515625" style="0" customWidth="1"/>
  </cols>
  <sheetData>
    <row r="1" ht="13.5" thickBot="1">
      <c r="X1" s="79" t="s">
        <v>93</v>
      </c>
    </row>
    <row r="2" spans="2:24" ht="14.25" thickBot="1" thickTop="1">
      <c r="B2" s="29"/>
      <c r="C2" s="30"/>
      <c r="D2" s="30"/>
      <c r="E2" s="30"/>
      <c r="F2" s="30"/>
      <c r="G2" s="30"/>
      <c r="H2" s="30"/>
      <c r="I2" s="31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1"/>
    </row>
    <row r="3" spans="2:24" ht="13.5" thickBot="1">
      <c r="B3" s="32"/>
      <c r="C3" s="47" t="s">
        <v>65</v>
      </c>
      <c r="D3" s="2"/>
      <c r="E3" s="2"/>
      <c r="F3" s="2"/>
      <c r="G3" s="2"/>
      <c r="H3" s="2"/>
      <c r="I3" s="33"/>
      <c r="K3" s="32"/>
      <c r="L3" s="69" t="s">
        <v>68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33"/>
    </row>
    <row r="4" spans="2:26" ht="15.75" thickBot="1">
      <c r="B4" s="32"/>
      <c r="C4" s="47"/>
      <c r="D4" s="2"/>
      <c r="E4" s="2"/>
      <c r="F4" s="2"/>
      <c r="G4" s="2"/>
      <c r="H4" s="2"/>
      <c r="I4" s="33"/>
      <c r="K4" s="32"/>
      <c r="L4" s="75" t="s">
        <v>70</v>
      </c>
      <c r="M4" s="76"/>
      <c r="N4" s="76"/>
      <c r="O4" s="76"/>
      <c r="P4" s="76"/>
      <c r="Q4" s="77"/>
      <c r="R4" s="77"/>
      <c r="S4" s="77"/>
      <c r="T4" s="77"/>
      <c r="U4" s="77"/>
      <c r="V4" s="77"/>
      <c r="W4" s="78"/>
      <c r="X4" s="33"/>
      <c r="Z4" t="s">
        <v>82</v>
      </c>
    </row>
    <row r="5" spans="2:24" ht="15.75">
      <c r="B5" s="32"/>
      <c r="C5" s="2"/>
      <c r="D5" s="2"/>
      <c r="E5" s="2"/>
      <c r="F5" s="2"/>
      <c r="G5" s="2"/>
      <c r="H5" s="2"/>
      <c r="I5" s="33"/>
      <c r="K5" s="32"/>
      <c r="L5" s="24"/>
      <c r="M5" s="25"/>
      <c r="N5" s="25"/>
      <c r="O5" s="25"/>
      <c r="P5" s="12"/>
      <c r="Q5" s="28" t="s">
        <v>15</v>
      </c>
      <c r="R5" s="72" t="s">
        <v>62</v>
      </c>
      <c r="S5" s="73"/>
      <c r="T5" s="73"/>
      <c r="U5" s="73"/>
      <c r="V5" s="73"/>
      <c r="W5" s="74"/>
      <c r="X5" s="33"/>
    </row>
    <row r="6" spans="2:27" ht="19.5" thickBot="1">
      <c r="B6" s="32"/>
      <c r="C6" s="2"/>
      <c r="D6" s="2"/>
      <c r="E6" s="2"/>
      <c r="F6" s="2"/>
      <c r="G6" s="2"/>
      <c r="H6" s="2"/>
      <c r="I6" s="33"/>
      <c r="K6" s="32"/>
      <c r="L6" s="26"/>
      <c r="M6" s="2"/>
      <c r="N6" s="2"/>
      <c r="O6" s="2"/>
      <c r="P6" s="13"/>
      <c r="Q6" s="42" t="s">
        <v>36</v>
      </c>
      <c r="R6" s="37">
        <v>1100</v>
      </c>
      <c r="S6" s="38">
        <v>1200</v>
      </c>
      <c r="T6" s="38">
        <v>1500</v>
      </c>
      <c r="U6" s="38">
        <v>1800</v>
      </c>
      <c r="V6" s="38">
        <v>2000</v>
      </c>
      <c r="W6" s="39">
        <v>2500</v>
      </c>
      <c r="X6" s="33"/>
      <c r="Z6" s="1" t="s">
        <v>83</v>
      </c>
      <c r="AA6" s="67" t="s">
        <v>92</v>
      </c>
    </row>
    <row r="7" spans="2:27" ht="12.75">
      <c r="B7" s="32"/>
      <c r="C7" s="2"/>
      <c r="D7" s="2"/>
      <c r="E7" s="2"/>
      <c r="F7" s="48"/>
      <c r="G7" s="2"/>
      <c r="H7" s="2"/>
      <c r="I7" s="33"/>
      <c r="K7" s="32"/>
      <c r="L7" s="26"/>
      <c r="M7" s="2"/>
      <c r="N7" s="2"/>
      <c r="O7" s="2"/>
      <c r="P7" s="13"/>
      <c r="Q7" s="43">
        <v>2</v>
      </c>
      <c r="R7" s="100">
        <f aca="true" t="shared" si="0" ref="R7:W15">Particle_Settling_velocity_d_rs_rL_mu($Q7,R$6,$N$11,$N$13)</f>
        <v>0.0001</v>
      </c>
      <c r="S7" s="100">
        <f t="shared" si="0"/>
        <v>0.0001</v>
      </c>
      <c r="T7" s="100">
        <f t="shared" si="0"/>
        <v>0.0001</v>
      </c>
      <c r="U7" s="100">
        <f t="shared" si="0"/>
        <v>0.0001</v>
      </c>
      <c r="V7" s="100">
        <f t="shared" si="0"/>
        <v>0.0001</v>
      </c>
      <c r="W7" s="100">
        <f t="shared" si="0"/>
        <v>0.0001</v>
      </c>
      <c r="X7" s="33"/>
      <c r="Z7" s="1" t="s">
        <v>84</v>
      </c>
      <c r="AA7" t="s">
        <v>85</v>
      </c>
    </row>
    <row r="8" spans="2:27" ht="12.75">
      <c r="B8" s="32"/>
      <c r="C8" s="2"/>
      <c r="D8" s="2"/>
      <c r="E8" s="2"/>
      <c r="F8" s="48"/>
      <c r="G8" s="2"/>
      <c r="H8" s="2"/>
      <c r="I8" s="33"/>
      <c r="K8" s="32"/>
      <c r="L8" s="26"/>
      <c r="M8" s="2"/>
      <c r="N8" s="2"/>
      <c r="O8" s="2"/>
      <c r="P8" s="13"/>
      <c r="Q8" s="44">
        <v>5</v>
      </c>
      <c r="R8" s="100">
        <f t="shared" si="0"/>
        <v>0.0001</v>
      </c>
      <c r="S8" s="100">
        <f t="shared" si="0"/>
        <v>0.0001</v>
      </c>
      <c r="T8" s="100">
        <f t="shared" si="0"/>
        <v>0.0001</v>
      </c>
      <c r="U8" s="100">
        <f t="shared" si="0"/>
        <v>0.0001</v>
      </c>
      <c r="V8" s="100">
        <f t="shared" si="0"/>
        <v>0.0001</v>
      </c>
      <c r="W8" s="100">
        <f t="shared" si="0"/>
        <v>0.0001</v>
      </c>
      <c r="X8" s="33"/>
      <c r="Z8" s="1" t="s">
        <v>86</v>
      </c>
      <c r="AA8" t="s">
        <v>18</v>
      </c>
    </row>
    <row r="9" spans="2:27" ht="15">
      <c r="B9" s="32"/>
      <c r="C9" s="2"/>
      <c r="D9" s="2"/>
      <c r="E9" s="2"/>
      <c r="F9" s="48"/>
      <c r="G9" s="2"/>
      <c r="H9" s="2"/>
      <c r="I9" s="33"/>
      <c r="K9" s="32"/>
      <c r="L9" s="26"/>
      <c r="P9" s="13"/>
      <c r="Q9" s="45">
        <v>10</v>
      </c>
      <c r="R9" s="100">
        <f t="shared" si="0"/>
        <v>0.0001</v>
      </c>
      <c r="S9" s="100">
        <f t="shared" si="0"/>
        <v>0.0001</v>
      </c>
      <c r="T9" s="100">
        <f t="shared" si="0"/>
        <v>0.0001</v>
      </c>
      <c r="U9" s="100">
        <f t="shared" si="0"/>
        <v>0.0001</v>
      </c>
      <c r="V9" s="100">
        <f t="shared" si="0"/>
        <v>0.0001</v>
      </c>
      <c r="W9" s="100">
        <f t="shared" si="0"/>
        <v>0.0001</v>
      </c>
      <c r="X9" s="33"/>
      <c r="Z9" s="1" t="s">
        <v>87</v>
      </c>
      <c r="AA9" t="s">
        <v>88</v>
      </c>
    </row>
    <row r="10" spans="2:27" ht="13.5">
      <c r="B10" s="32"/>
      <c r="C10" s="2"/>
      <c r="D10" s="2"/>
      <c r="E10" s="2"/>
      <c r="F10" s="48"/>
      <c r="G10" s="2"/>
      <c r="H10" s="2"/>
      <c r="I10" s="33"/>
      <c r="K10" s="32"/>
      <c r="L10" s="26"/>
      <c r="M10" s="10" t="s">
        <v>63</v>
      </c>
      <c r="N10" s="2"/>
      <c r="O10" s="2"/>
      <c r="P10" s="13"/>
      <c r="Q10" s="44">
        <v>15</v>
      </c>
      <c r="R10" s="100">
        <f t="shared" si="0"/>
        <v>0.0001</v>
      </c>
      <c r="S10" s="100">
        <f t="shared" si="0"/>
        <v>0.0001</v>
      </c>
      <c r="T10" s="100">
        <f t="shared" si="0"/>
        <v>0.0001</v>
      </c>
      <c r="U10" s="100">
        <f t="shared" si="0"/>
        <v>0.0001</v>
      </c>
      <c r="V10" s="100">
        <f t="shared" si="0"/>
        <v>0.0001</v>
      </c>
      <c r="W10" s="100">
        <f t="shared" si="0"/>
        <v>0.0001</v>
      </c>
      <c r="X10" s="33"/>
      <c r="Z10" s="1" t="s">
        <v>89</v>
      </c>
      <c r="AA10" t="s">
        <v>90</v>
      </c>
    </row>
    <row r="11" spans="2:24" ht="16.5">
      <c r="B11" s="32"/>
      <c r="C11" s="3" t="s">
        <v>6</v>
      </c>
      <c r="D11" s="2" t="s">
        <v>14</v>
      </c>
      <c r="E11" s="2"/>
      <c r="F11" s="48"/>
      <c r="G11" s="2"/>
      <c r="H11" s="2"/>
      <c r="I11" s="33"/>
      <c r="K11" s="32"/>
      <c r="L11" s="26"/>
      <c r="M11" s="41" t="s">
        <v>4</v>
      </c>
      <c r="N11" s="40">
        <v>1000</v>
      </c>
      <c r="O11" s="2" t="s">
        <v>7</v>
      </c>
      <c r="P11" s="13"/>
      <c r="Q11" s="44">
        <v>20</v>
      </c>
      <c r="R11" s="100">
        <f t="shared" si="0"/>
        <v>0.0001</v>
      </c>
      <c r="S11" s="100">
        <f t="shared" si="0"/>
        <v>0.0001</v>
      </c>
      <c r="T11" s="100">
        <f t="shared" si="0"/>
        <v>0.0001</v>
      </c>
      <c r="U11" s="100">
        <f t="shared" si="0"/>
        <v>0.0001</v>
      </c>
      <c r="V11" s="100">
        <f t="shared" si="0"/>
        <v>0.0001</v>
      </c>
      <c r="W11" s="100">
        <f t="shared" si="0"/>
        <v>0.0001</v>
      </c>
      <c r="X11" s="33"/>
    </row>
    <row r="12" spans="2:24" ht="13.5">
      <c r="B12" s="32"/>
      <c r="C12" s="3" t="s">
        <v>6</v>
      </c>
      <c r="D12" s="49" t="s">
        <v>22</v>
      </c>
      <c r="E12" s="2"/>
      <c r="F12" s="48"/>
      <c r="G12" s="2"/>
      <c r="H12" s="2"/>
      <c r="I12" s="33"/>
      <c r="K12" s="32"/>
      <c r="L12" s="26"/>
      <c r="M12" s="10" t="s">
        <v>64</v>
      </c>
      <c r="N12" s="2"/>
      <c r="O12" s="2"/>
      <c r="P12" s="13"/>
      <c r="Q12" s="44">
        <v>50</v>
      </c>
      <c r="R12" s="100">
        <f t="shared" si="0"/>
        <v>0.0001</v>
      </c>
      <c r="S12" s="100">
        <f t="shared" si="0"/>
        <v>0.0001</v>
      </c>
      <c r="T12" s="100">
        <f t="shared" si="0"/>
        <v>0.0005358131796825571</v>
      </c>
      <c r="U12" s="100">
        <f t="shared" si="0"/>
        <v>0.0009385298888046072</v>
      </c>
      <c r="V12" s="100">
        <f t="shared" si="0"/>
        <v>0.0011569140466655943</v>
      </c>
      <c r="W12" s="100">
        <f t="shared" si="0"/>
        <v>0.0018592211384178394</v>
      </c>
      <c r="X12" s="33"/>
    </row>
    <row r="13" spans="2:24" ht="12.75">
      <c r="B13" s="32"/>
      <c r="C13" s="2"/>
      <c r="D13" s="2"/>
      <c r="E13" s="2"/>
      <c r="F13" s="48"/>
      <c r="G13" s="2"/>
      <c r="H13" s="2"/>
      <c r="I13" s="33"/>
      <c r="K13" s="32"/>
      <c r="L13" s="26"/>
      <c r="M13" s="41" t="s">
        <v>5</v>
      </c>
      <c r="N13" s="40">
        <v>0.001</v>
      </c>
      <c r="O13" s="2" t="s">
        <v>0</v>
      </c>
      <c r="P13" s="13"/>
      <c r="Q13" s="44">
        <v>100</v>
      </c>
      <c r="R13" s="100">
        <f t="shared" si="0"/>
        <v>0.00035660391238081325</v>
      </c>
      <c r="S13" s="100">
        <f t="shared" si="0"/>
        <v>0.0009385265832825517</v>
      </c>
      <c r="T13" s="100">
        <f t="shared" si="0"/>
        <v>0.002586497005383239</v>
      </c>
      <c r="U13" s="100">
        <f t="shared" si="0"/>
        <v>0.004227205946509814</v>
      </c>
      <c r="V13" s="100">
        <f t="shared" si="0"/>
        <v>0.00526883154864724</v>
      </c>
      <c r="W13" s="100">
        <f t="shared" si="0"/>
        <v>0.007956962546680655</v>
      </c>
      <c r="X13" s="33"/>
    </row>
    <row r="14" spans="2:24" ht="12.75">
      <c r="B14" s="32"/>
      <c r="C14" s="3" t="s">
        <v>8</v>
      </c>
      <c r="D14" s="2" t="s">
        <v>13</v>
      </c>
      <c r="E14" s="2"/>
      <c r="F14" s="48"/>
      <c r="G14" s="2"/>
      <c r="H14" s="2"/>
      <c r="I14" s="33"/>
      <c r="K14" s="32"/>
      <c r="L14" s="26"/>
      <c r="M14" s="3" t="s">
        <v>2</v>
      </c>
      <c r="N14" s="2"/>
      <c r="O14" s="2"/>
      <c r="P14" s="13"/>
      <c r="Q14" s="44">
        <v>150</v>
      </c>
      <c r="R14" s="100">
        <f t="shared" si="0"/>
        <v>0.0010480807278083744</v>
      </c>
      <c r="S14" s="100">
        <f t="shared" si="0"/>
        <v>0.0023309315509725324</v>
      </c>
      <c r="T14" s="100">
        <f t="shared" si="0"/>
        <v>0.005867008749938277</v>
      </c>
      <c r="U14" s="100">
        <f t="shared" si="0"/>
        <v>0.00918092436219013</v>
      </c>
      <c r="V14" s="100">
        <f t="shared" si="0"/>
        <v>0.011134221190112887</v>
      </c>
      <c r="W14" s="100">
        <f t="shared" si="0"/>
        <v>0.015407927033225946</v>
      </c>
      <c r="X14" s="33"/>
    </row>
    <row r="15" spans="2:24" ht="15.75" thickBot="1">
      <c r="B15" s="32"/>
      <c r="C15" s="3" t="s">
        <v>16</v>
      </c>
      <c r="D15" s="10" t="s">
        <v>69</v>
      </c>
      <c r="E15" s="2"/>
      <c r="F15" s="48"/>
      <c r="G15" s="2"/>
      <c r="H15" s="2"/>
      <c r="I15" s="33"/>
      <c r="K15" s="32"/>
      <c r="L15" s="27"/>
      <c r="M15" s="14" t="s">
        <v>2</v>
      </c>
      <c r="N15" s="14" t="s">
        <v>2</v>
      </c>
      <c r="O15" s="14"/>
      <c r="P15" s="15"/>
      <c r="Q15" s="46">
        <v>200</v>
      </c>
      <c r="R15" s="100">
        <f t="shared" si="0"/>
        <v>0.0019780292280610467</v>
      </c>
      <c r="S15" s="100">
        <f t="shared" si="0"/>
        <v>0.004189323400088978</v>
      </c>
      <c r="T15" s="100">
        <f t="shared" si="0"/>
        <v>0.009553480922004162</v>
      </c>
      <c r="U15" s="100">
        <f t="shared" si="0"/>
        <v>0.013910539476589847</v>
      </c>
      <c r="V15" s="100">
        <f t="shared" si="0"/>
        <v>0.016530239089790715</v>
      </c>
      <c r="W15" s="100">
        <f t="shared" si="0"/>
        <v>0.022518526310747418</v>
      </c>
      <c r="X15" s="33"/>
    </row>
    <row r="16" spans="2:24" ht="13.5" thickBot="1">
      <c r="B16" s="32"/>
      <c r="I16" s="33"/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</row>
    <row r="17" spans="2:9" ht="14.25" thickBot="1" thickTop="1">
      <c r="B17" s="32"/>
      <c r="C17" s="83" t="s">
        <v>6</v>
      </c>
      <c r="D17" s="84" t="s">
        <v>78</v>
      </c>
      <c r="E17" s="84"/>
      <c r="F17" s="85"/>
      <c r="G17" s="84"/>
      <c r="H17" s="91"/>
      <c r="I17" s="33"/>
    </row>
    <row r="18" spans="2:24" ht="13.5" thickTop="1">
      <c r="B18" s="32"/>
      <c r="C18" s="81" t="s">
        <v>9</v>
      </c>
      <c r="D18" s="80">
        <v>50</v>
      </c>
      <c r="E18" s="10" t="s">
        <v>36</v>
      </c>
      <c r="F18" s="7" t="s">
        <v>18</v>
      </c>
      <c r="G18" s="2"/>
      <c r="H18" s="92"/>
      <c r="I18" s="33"/>
      <c r="J18" s="2"/>
      <c r="K18" s="2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</row>
    <row r="19" spans="2:24" ht="16.5">
      <c r="B19" s="32"/>
      <c r="C19" s="82" t="s">
        <v>3</v>
      </c>
      <c r="D19" s="80">
        <v>2000</v>
      </c>
      <c r="E19" s="2" t="s">
        <v>10</v>
      </c>
      <c r="F19" s="8" t="s">
        <v>19</v>
      </c>
      <c r="G19" s="2"/>
      <c r="H19" s="93" t="s">
        <v>2</v>
      </c>
      <c r="I19" s="50"/>
      <c r="J19" s="2"/>
      <c r="K19" s="3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3"/>
    </row>
    <row r="20" spans="2:24" ht="16.5">
      <c r="B20" s="32"/>
      <c r="C20" s="82" t="s">
        <v>4</v>
      </c>
      <c r="D20" s="80">
        <v>1000</v>
      </c>
      <c r="E20" s="2" t="s">
        <v>7</v>
      </c>
      <c r="F20" s="8" t="s">
        <v>20</v>
      </c>
      <c r="G20" s="2"/>
      <c r="H20" s="92"/>
      <c r="I20" s="33"/>
      <c r="J20" s="3"/>
      <c r="K20" s="5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3"/>
    </row>
    <row r="21" spans="2:24" ht="12.75">
      <c r="B21" s="32"/>
      <c r="C21" s="82" t="s">
        <v>5</v>
      </c>
      <c r="D21" s="80">
        <v>0.001</v>
      </c>
      <c r="E21" s="2" t="s">
        <v>0</v>
      </c>
      <c r="F21" s="52" t="s">
        <v>67</v>
      </c>
      <c r="G21" s="2"/>
      <c r="H21" s="92"/>
      <c r="I21" s="33"/>
      <c r="J21" s="2"/>
      <c r="K21" s="3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3"/>
    </row>
    <row r="22" spans="2:24" ht="13.5" thickBot="1">
      <c r="B22" s="32"/>
      <c r="C22" s="86" t="s">
        <v>6</v>
      </c>
      <c r="D22" s="87">
        <f>Particle_Settling_velocity_d_rs_rL_mu(D18,D19,D20,D21)</f>
        <v>0.0011569140466655943</v>
      </c>
      <c r="E22" s="88" t="s">
        <v>1</v>
      </c>
      <c r="F22" s="89" t="s">
        <v>21</v>
      </c>
      <c r="G22" s="90"/>
      <c r="H22" s="94"/>
      <c r="I22" s="33"/>
      <c r="J22" s="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3"/>
    </row>
    <row r="23" spans="2:24" ht="14.25" thickBot="1" thickTop="1">
      <c r="B23" s="34"/>
      <c r="C23" s="35"/>
      <c r="D23" s="35"/>
      <c r="E23" s="35"/>
      <c r="F23" s="35"/>
      <c r="G23" s="35"/>
      <c r="H23" s="35"/>
      <c r="I23" s="36"/>
      <c r="J23" s="2"/>
      <c r="K23" s="3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3"/>
    </row>
    <row r="24" spans="10:24" ht="14.25" thickBot="1" thickTop="1">
      <c r="J24" s="2"/>
      <c r="K24" s="3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3"/>
    </row>
    <row r="25" spans="3:24" ht="15.75" thickTop="1">
      <c r="C25" s="83" t="s">
        <v>16</v>
      </c>
      <c r="D25" s="97" t="s">
        <v>69</v>
      </c>
      <c r="E25" s="84"/>
      <c r="F25" s="85"/>
      <c r="G25" s="84"/>
      <c r="H25" s="91"/>
      <c r="K25" s="3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3"/>
    </row>
    <row r="26" spans="3:24" ht="12.75">
      <c r="C26" s="96" t="s">
        <v>8</v>
      </c>
      <c r="D26" s="95">
        <v>0.1</v>
      </c>
      <c r="E26" s="2"/>
      <c r="F26" s="2"/>
      <c r="G26" s="2"/>
      <c r="H26" s="92"/>
      <c r="K26" s="3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3"/>
    </row>
    <row r="27" spans="3:24" ht="13.5" thickBot="1">
      <c r="C27" s="98" t="s">
        <v>81</v>
      </c>
      <c r="D27" s="99">
        <f>Particle_Drag_Coefficient_CD_Re(D26)</f>
        <v>240.00316421514978</v>
      </c>
      <c r="E27" s="90"/>
      <c r="F27" s="90"/>
      <c r="G27" s="90"/>
      <c r="H27" s="94"/>
      <c r="K27" s="3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3"/>
    </row>
    <row r="28" spans="11:24" ht="13.5" thickTop="1">
      <c r="K28" s="3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3"/>
    </row>
    <row r="29" spans="11:24" ht="13.5" thickBot="1"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</row>
    <row r="30" ht="13.5" thickTop="1"/>
    <row r="31" spans="21:23" ht="12.75">
      <c r="U31" s="67" t="s">
        <v>2</v>
      </c>
      <c r="W31" s="67" t="s">
        <v>2</v>
      </c>
    </row>
  </sheetData>
  <sheetProtection/>
  <mergeCells count="3">
    <mergeCell ref="L3:W3"/>
    <mergeCell ref="R5:W5"/>
    <mergeCell ref="L4:W4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3" shapeId="1308665" r:id="rId1"/>
    <oleObject progId="Equation.3" shapeId="13086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R39"/>
  <sheetViews>
    <sheetView showGridLines="0" zoomScalePageLayoutView="0" workbookViewId="0" topLeftCell="A1">
      <selection activeCell="V5" sqref="V5"/>
    </sheetView>
  </sheetViews>
  <sheetFormatPr defaultColWidth="9.140625" defaultRowHeight="12.75"/>
  <cols>
    <col min="1" max="1" width="9.140625" style="0" customWidth="1"/>
    <col min="2" max="2" width="4.28125" style="0" customWidth="1"/>
    <col min="3" max="3" width="9.140625" style="0" customWidth="1"/>
    <col min="4" max="4" width="9.140625" style="9" customWidth="1"/>
    <col min="5" max="5" width="3.7109375" style="0" customWidth="1"/>
  </cols>
  <sheetData>
    <row r="1" ht="13.5" thickBot="1"/>
    <row r="2" spans="3:11" ht="12.75">
      <c r="C2" s="6" t="s">
        <v>66</v>
      </c>
      <c r="G2" s="24" t="s">
        <v>61</v>
      </c>
      <c r="H2" s="11" t="s">
        <v>69</v>
      </c>
      <c r="I2" s="25"/>
      <c r="J2" s="25"/>
      <c r="K2" s="12"/>
    </row>
    <row r="3" spans="7:11" ht="12.75">
      <c r="G3" s="26" t="s">
        <v>8</v>
      </c>
      <c r="H3" s="40">
        <v>1</v>
      </c>
      <c r="I3" s="2"/>
      <c r="K3" s="13"/>
    </row>
    <row r="4" spans="4:11" ht="13.5" thickBot="1">
      <c r="D4" s="58" t="s">
        <v>17</v>
      </c>
      <c r="G4" s="27" t="s">
        <v>61</v>
      </c>
      <c r="H4" s="51">
        <f>Particle_Drag_Coefficient_CD_Re(H3)</f>
        <v>24.567115974199623</v>
      </c>
      <c r="I4" s="14"/>
      <c r="J4" s="14"/>
      <c r="K4" s="15"/>
    </row>
    <row r="5" spans="3:4" ht="13.5" thickTop="1">
      <c r="C5" s="61" t="s">
        <v>11</v>
      </c>
      <c r="D5" s="63" t="s">
        <v>12</v>
      </c>
    </row>
    <row r="6" spans="3:16" ht="12.75">
      <c r="C6" s="59">
        <v>0.0002</v>
      </c>
      <c r="D6" s="64">
        <f aca="true" t="shared" si="0" ref="D6:D29">Particle_Drag_Coefficient_CD_Re(C6)</f>
        <v>120000.00000000204</v>
      </c>
      <c r="F6" s="1"/>
      <c r="P6" s="1"/>
    </row>
    <row r="7" spans="3:17" ht="12.75">
      <c r="C7" s="60">
        <v>1</v>
      </c>
      <c r="D7" s="64">
        <f t="shared" si="0"/>
        <v>24.567115974199623</v>
      </c>
      <c r="F7" s="1"/>
      <c r="J7" s="1"/>
      <c r="P7" s="1"/>
      <c r="Q7" s="1"/>
    </row>
    <row r="8" spans="3:17" ht="12.75">
      <c r="C8" s="60">
        <v>5</v>
      </c>
      <c r="D8" s="64">
        <f t="shared" si="0"/>
        <v>7.156775196495509</v>
      </c>
      <c r="F8" s="1"/>
      <c r="J8" s="1"/>
      <c r="P8" s="1"/>
      <c r="Q8" s="1"/>
    </row>
    <row r="9" spans="3:17" ht="12.75">
      <c r="C9" s="60">
        <v>10</v>
      </c>
      <c r="D9" s="65">
        <f t="shared" si="0"/>
        <v>4.490645765916072</v>
      </c>
      <c r="F9" s="1"/>
      <c r="Q9" s="4"/>
    </row>
    <row r="10" spans="3:17" ht="12.75">
      <c r="C10" s="60">
        <v>50</v>
      </c>
      <c r="D10" s="65">
        <f t="shared" si="0"/>
        <v>1.5328929288651452</v>
      </c>
      <c r="F10" s="1"/>
      <c r="Q10" s="4"/>
    </row>
    <row r="11" spans="3:17" ht="12.75">
      <c r="C11" s="60">
        <v>100</v>
      </c>
      <c r="D11" s="65">
        <f t="shared" si="0"/>
        <v>0.9925057154211036</v>
      </c>
      <c r="F11" s="1"/>
      <c r="P11" s="1"/>
      <c r="Q11" s="5"/>
    </row>
    <row r="12" spans="3:17" ht="12.75">
      <c r="C12" s="60">
        <v>500</v>
      </c>
      <c r="D12" s="65">
        <f t="shared" si="0"/>
        <v>0.5192001722831506</v>
      </c>
      <c r="F12" s="1"/>
      <c r="P12" s="1"/>
      <c r="Q12" s="5"/>
    </row>
    <row r="13" spans="3:17" ht="12.75">
      <c r="C13" s="60">
        <v>1000</v>
      </c>
      <c r="D13" s="65">
        <f t="shared" si="0"/>
        <v>0.43577461890939073</v>
      </c>
      <c r="F13" s="1"/>
      <c r="P13" s="1"/>
      <c r="Q13" s="5"/>
    </row>
    <row r="14" spans="3:17" ht="12.75">
      <c r="C14" s="60">
        <v>2500</v>
      </c>
      <c r="D14" s="65">
        <f t="shared" si="0"/>
        <v>0.4111632165949889</v>
      </c>
      <c r="F14" s="1"/>
      <c r="P14" s="1"/>
      <c r="Q14" s="5"/>
    </row>
    <row r="15" spans="3:17" ht="12.75">
      <c r="C15" s="60">
        <v>4000</v>
      </c>
      <c r="D15" s="65">
        <f t="shared" si="0"/>
        <v>0.41467872775855874</v>
      </c>
      <c r="F15" s="1"/>
      <c r="P15" s="1"/>
      <c r="Q15" s="5"/>
    </row>
    <row r="16" spans="3:17" ht="12.75">
      <c r="C16" s="60">
        <v>7000</v>
      </c>
      <c r="D16" s="65">
        <f t="shared" si="0"/>
        <v>0.4230761585009278</v>
      </c>
      <c r="F16" s="1"/>
      <c r="P16" s="1"/>
      <c r="Q16" s="5"/>
    </row>
    <row r="17" spans="3:17" ht="12.75">
      <c r="C17" s="60">
        <v>10000</v>
      </c>
      <c r="D17" s="65">
        <f t="shared" si="0"/>
        <v>0.43018311977387047</v>
      </c>
      <c r="F17" s="1"/>
      <c r="P17" s="1"/>
      <c r="Q17" s="5"/>
    </row>
    <row r="18" spans="3:17" ht="12.75">
      <c r="C18" s="60">
        <v>25000</v>
      </c>
      <c r="D18" s="65">
        <f t="shared" si="0"/>
        <v>0.45262475991554985</v>
      </c>
      <c r="F18" s="1"/>
      <c r="P18" s="1"/>
      <c r="Q18" s="5"/>
    </row>
    <row r="19" spans="3:17" ht="12.75">
      <c r="C19" s="60">
        <v>40000</v>
      </c>
      <c r="D19" s="65">
        <f t="shared" si="0"/>
        <v>0.4646908715427444</v>
      </c>
      <c r="F19" s="1"/>
      <c r="P19" s="1"/>
      <c r="Q19" s="5"/>
    </row>
    <row r="20" spans="3:17" ht="12.75">
      <c r="C20" s="60">
        <v>70000</v>
      </c>
      <c r="D20" s="65">
        <f t="shared" si="0"/>
        <v>0.47756258402884394</v>
      </c>
      <c r="F20" s="1"/>
      <c r="P20" s="1"/>
      <c r="Q20" s="5"/>
    </row>
    <row r="21" spans="3:17" ht="12.75">
      <c r="C21" s="60">
        <v>100000</v>
      </c>
      <c r="D21" s="65">
        <f t="shared" si="0"/>
        <v>0.4843393691972122</v>
      </c>
      <c r="P21" s="1"/>
      <c r="Q21" s="5"/>
    </row>
    <row r="22" spans="3:17" ht="12.75">
      <c r="C22" s="60">
        <v>150000</v>
      </c>
      <c r="D22" s="65">
        <f t="shared" si="0"/>
        <v>0.4852249051677621</v>
      </c>
      <c r="P22" s="1"/>
      <c r="Q22" s="5"/>
    </row>
    <row r="23" spans="3:17" ht="12.75">
      <c r="C23" s="60">
        <v>200000</v>
      </c>
      <c r="D23" s="65">
        <f t="shared" si="0"/>
        <v>0.3789191731043497</v>
      </c>
      <c r="P23" s="1"/>
      <c r="Q23" s="5"/>
    </row>
    <row r="24" spans="3:17" ht="12.75">
      <c r="C24" s="60">
        <v>300000</v>
      </c>
      <c r="D24" s="65">
        <f t="shared" si="0"/>
        <v>0.19750286405227835</v>
      </c>
      <c r="P24" s="1"/>
      <c r="Q24" s="5"/>
    </row>
    <row r="25" spans="3:17" ht="12.75">
      <c r="C25" s="60">
        <v>321000</v>
      </c>
      <c r="D25" s="65">
        <f>Particle_Drag_Coefficient_CD_Re(C25)</f>
        <v>0.1769406362184509</v>
      </c>
      <c r="P25" s="1"/>
      <c r="Q25" s="5"/>
    </row>
    <row r="26" spans="3:17" ht="12.75">
      <c r="C26" s="60">
        <v>380000</v>
      </c>
      <c r="D26" s="65">
        <f t="shared" si="0"/>
        <v>0.13450896403887994</v>
      </c>
      <c r="P26" s="1"/>
      <c r="Q26" s="5"/>
    </row>
    <row r="27" spans="3:17" ht="12.75">
      <c r="C27" s="60">
        <v>400000</v>
      </c>
      <c r="D27" s="65">
        <f t="shared" si="0"/>
        <v>0.12375199130649088</v>
      </c>
      <c r="P27" s="1"/>
      <c r="Q27" s="5"/>
    </row>
    <row r="28" spans="3:17" ht="12.75">
      <c r="C28" s="60">
        <v>600000</v>
      </c>
      <c r="D28" s="65">
        <f t="shared" si="0"/>
        <v>0.09452747360102907</v>
      </c>
      <c r="P28" s="1"/>
      <c r="Q28" s="5"/>
    </row>
    <row r="29" spans="3:17" ht="13.5" thickBot="1">
      <c r="C29" s="62">
        <v>1000000</v>
      </c>
      <c r="D29" s="66">
        <f t="shared" si="0"/>
        <v>0.19994639854121435</v>
      </c>
      <c r="P29" s="1"/>
      <c r="Q29" s="5"/>
    </row>
    <row r="30" ht="13.5" thickTop="1"/>
    <row r="33" ht="12.75">
      <c r="C33" s="1"/>
    </row>
    <row r="34" ht="12.75">
      <c r="C34" s="1"/>
    </row>
    <row r="38" ht="12.75">
      <c r="R38" t="str">
        <f>'Particle settling velocity'!U31</f>
        <v> </v>
      </c>
    </row>
    <row r="39" spans="3:4" ht="12.75">
      <c r="C39" s="1" t="s">
        <v>80</v>
      </c>
      <c r="D39" s="57" t="s">
        <v>79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3:I20"/>
  <sheetViews>
    <sheetView zoomScalePageLayoutView="0" workbookViewId="0" topLeftCell="A1">
      <selection activeCell="G29" sqref="G29"/>
    </sheetView>
  </sheetViews>
  <sheetFormatPr defaultColWidth="11.421875" defaultRowHeight="12.75"/>
  <sheetData>
    <row r="3" spans="2:9" ht="12.75">
      <c r="B3" s="23" t="s">
        <v>71</v>
      </c>
      <c r="C3" s="16"/>
      <c r="D3" s="16"/>
      <c r="E3" s="16"/>
      <c r="F3" s="16"/>
      <c r="G3" s="17"/>
      <c r="I3" t="s">
        <v>47</v>
      </c>
    </row>
    <row r="4" spans="2:9" ht="12.75">
      <c r="B4" s="18"/>
      <c r="C4" s="2"/>
      <c r="D4" s="2"/>
      <c r="E4" s="2"/>
      <c r="F4" s="2"/>
      <c r="G4" s="19"/>
      <c r="I4" t="s">
        <v>48</v>
      </c>
    </row>
    <row r="5" spans="2:9" ht="12.75">
      <c r="B5" s="18" t="s">
        <v>41</v>
      </c>
      <c r="C5" s="2"/>
      <c r="D5" s="2"/>
      <c r="E5" s="2"/>
      <c r="F5" s="2"/>
      <c r="G5" s="19"/>
      <c r="I5" t="s">
        <v>49</v>
      </c>
    </row>
    <row r="6" spans="2:9" ht="12.75">
      <c r="B6" s="18" t="s">
        <v>42</v>
      </c>
      <c r="C6" s="2"/>
      <c r="D6" s="2"/>
      <c r="E6" s="2"/>
      <c r="F6" s="2"/>
      <c r="G6" s="19"/>
      <c r="I6" t="s">
        <v>50</v>
      </c>
    </row>
    <row r="7" spans="2:9" ht="12.75">
      <c r="B7" s="18" t="s">
        <v>43</v>
      </c>
      <c r="C7" s="2"/>
      <c r="D7" s="2"/>
      <c r="E7" s="2"/>
      <c r="F7" s="2"/>
      <c r="G7" s="19"/>
      <c r="I7" t="s">
        <v>51</v>
      </c>
    </row>
    <row r="8" spans="2:7" ht="12.75">
      <c r="B8" s="18" t="s">
        <v>42</v>
      </c>
      <c r="C8" s="2"/>
      <c r="D8" s="2"/>
      <c r="E8" s="2"/>
      <c r="F8" s="2"/>
      <c r="G8" s="19"/>
    </row>
    <row r="9" spans="2:9" ht="12.75">
      <c r="B9" s="18" t="s">
        <v>44</v>
      </c>
      <c r="C9" s="2"/>
      <c r="D9" s="2"/>
      <c r="E9" s="2"/>
      <c r="F9" s="2"/>
      <c r="G9" s="19"/>
      <c r="I9" t="s">
        <v>52</v>
      </c>
    </row>
    <row r="10" spans="2:9" ht="12.75">
      <c r="B10" s="18" t="s">
        <v>42</v>
      </c>
      <c r="C10" s="2"/>
      <c r="D10" s="2"/>
      <c r="E10" s="2"/>
      <c r="F10" s="2"/>
      <c r="G10" s="19"/>
      <c r="I10" t="s">
        <v>53</v>
      </c>
    </row>
    <row r="11" spans="2:9" ht="12.75">
      <c r="B11" s="18" t="s">
        <v>45</v>
      </c>
      <c r="C11" s="2"/>
      <c r="D11" s="2"/>
      <c r="E11" s="2"/>
      <c r="F11" s="2"/>
      <c r="G11" s="19"/>
      <c r="I11" t="s">
        <v>54</v>
      </c>
    </row>
    <row r="12" spans="2:9" ht="12.75">
      <c r="B12" s="18" t="s">
        <v>42</v>
      </c>
      <c r="C12" s="2"/>
      <c r="D12" s="2"/>
      <c r="E12" s="2"/>
      <c r="F12" s="2"/>
      <c r="G12" s="19"/>
      <c r="I12" t="s">
        <v>55</v>
      </c>
    </row>
    <row r="13" spans="2:9" ht="12.75">
      <c r="B13" s="18" t="s">
        <v>46</v>
      </c>
      <c r="C13" s="2"/>
      <c r="D13" s="2"/>
      <c r="E13" s="2"/>
      <c r="F13" s="2"/>
      <c r="G13" s="19"/>
      <c r="I13" t="s">
        <v>54</v>
      </c>
    </row>
    <row r="14" spans="2:9" ht="12.75">
      <c r="B14" s="18"/>
      <c r="C14" s="2"/>
      <c r="D14" s="2"/>
      <c r="E14" s="2"/>
      <c r="F14" s="2"/>
      <c r="G14" s="19"/>
      <c r="I14" t="s">
        <v>56</v>
      </c>
    </row>
    <row r="15" spans="2:9" ht="12.75">
      <c r="B15" s="18" t="s">
        <v>72</v>
      </c>
      <c r="C15" s="2"/>
      <c r="D15" s="2"/>
      <c r="E15" s="2"/>
      <c r="F15" s="2"/>
      <c r="G15" s="19"/>
      <c r="I15" t="s">
        <v>57</v>
      </c>
    </row>
    <row r="16" spans="2:7" ht="12.75">
      <c r="B16" s="18"/>
      <c r="C16" s="2"/>
      <c r="D16" s="2"/>
      <c r="E16" s="2"/>
      <c r="F16" s="2"/>
      <c r="G16" s="19"/>
    </row>
    <row r="17" spans="2:9" ht="12.75">
      <c r="B17" s="20" t="s">
        <v>40</v>
      </c>
      <c r="C17" s="21"/>
      <c r="D17" s="21"/>
      <c r="E17" s="21"/>
      <c r="F17" s="21"/>
      <c r="G17" s="22"/>
      <c r="I17" t="s">
        <v>58</v>
      </c>
    </row>
    <row r="18" ht="12.75">
      <c r="I18" t="s">
        <v>59</v>
      </c>
    </row>
    <row r="19" ht="12.75">
      <c r="I19" t="s">
        <v>60</v>
      </c>
    </row>
    <row r="20" ht="12.75">
      <c r="I20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B3:H31"/>
  <sheetViews>
    <sheetView zoomScalePageLayoutView="0" workbookViewId="0" topLeftCell="A1">
      <selection activeCell="G13" sqref="G13"/>
    </sheetView>
  </sheetViews>
  <sheetFormatPr defaultColWidth="11.421875" defaultRowHeight="12.75"/>
  <sheetData>
    <row r="3" spans="2:8" ht="12.75">
      <c r="B3" s="55" t="s">
        <v>76</v>
      </c>
      <c r="C3" s="16"/>
      <c r="D3" s="16"/>
      <c r="E3" s="16"/>
      <c r="F3" s="16"/>
      <c r="G3" s="16"/>
      <c r="H3" s="17"/>
    </row>
    <row r="4" spans="2:8" ht="12.75">
      <c r="B4" s="18"/>
      <c r="C4" s="2"/>
      <c r="D4" s="2"/>
      <c r="E4" s="2"/>
      <c r="F4" s="2"/>
      <c r="G4" s="2"/>
      <c r="H4" s="19"/>
    </row>
    <row r="5" spans="2:8" ht="12.75">
      <c r="B5" s="18" t="s">
        <v>23</v>
      </c>
      <c r="C5" s="2"/>
      <c r="D5" s="2"/>
      <c r="E5" s="2"/>
      <c r="F5" s="2"/>
      <c r="G5" s="2"/>
      <c r="H5" s="19"/>
    </row>
    <row r="6" spans="2:8" ht="12.75">
      <c r="B6" s="18" t="s">
        <v>24</v>
      </c>
      <c r="C6" s="2"/>
      <c r="D6" s="2"/>
      <c r="E6" s="2"/>
      <c r="F6" s="2"/>
      <c r="G6" s="2"/>
      <c r="H6" s="19"/>
    </row>
    <row r="7" spans="2:8" ht="12.75">
      <c r="B7" s="18" t="s">
        <v>25</v>
      </c>
      <c r="C7" s="2"/>
      <c r="D7" s="2"/>
      <c r="E7" s="2"/>
      <c r="F7" s="2"/>
      <c r="G7" s="2"/>
      <c r="H7" s="19"/>
    </row>
    <row r="8" spans="2:8" ht="12.75">
      <c r="B8" s="18" t="s">
        <v>26</v>
      </c>
      <c r="C8" s="2"/>
      <c r="D8" s="2"/>
      <c r="E8" s="2"/>
      <c r="F8" s="2"/>
      <c r="G8" s="2"/>
      <c r="H8" s="19"/>
    </row>
    <row r="9" spans="2:8" ht="12.75">
      <c r="B9" s="18" t="s">
        <v>73</v>
      </c>
      <c r="C9" s="2"/>
      <c r="D9" s="2"/>
      <c r="E9" s="2"/>
      <c r="F9" s="2"/>
      <c r="G9" s="2"/>
      <c r="H9" s="19"/>
    </row>
    <row r="10" spans="2:8" ht="12.75">
      <c r="B10" s="18"/>
      <c r="C10" s="2"/>
      <c r="D10" s="2"/>
      <c r="E10" s="2"/>
      <c r="F10" s="2"/>
      <c r="G10" s="2"/>
      <c r="H10" s="19"/>
    </row>
    <row r="11" spans="2:8" ht="12.75">
      <c r="B11" s="18" t="s">
        <v>37</v>
      </c>
      <c r="C11" s="2"/>
      <c r="D11" s="2"/>
      <c r="E11" s="2"/>
      <c r="F11" s="2"/>
      <c r="G11" s="2"/>
      <c r="H11" s="19"/>
    </row>
    <row r="12" spans="2:8" ht="12.75">
      <c r="B12" s="18" t="s">
        <v>38</v>
      </c>
      <c r="C12" s="2"/>
      <c r="D12" s="2"/>
      <c r="E12" s="2"/>
      <c r="F12" s="2"/>
      <c r="G12" s="2"/>
      <c r="H12" s="19"/>
    </row>
    <row r="13" spans="2:8" ht="12.75">
      <c r="B13" s="18" t="s">
        <v>27</v>
      </c>
      <c r="C13" s="2"/>
      <c r="D13" s="2"/>
      <c r="E13" s="2"/>
      <c r="F13" s="2"/>
      <c r="G13" s="2"/>
      <c r="H13" s="19"/>
    </row>
    <row r="14" spans="2:8" ht="12.75">
      <c r="B14" s="18" t="s">
        <v>28</v>
      </c>
      <c r="C14" s="2"/>
      <c r="D14" s="2"/>
      <c r="E14" s="2"/>
      <c r="F14" s="2"/>
      <c r="G14" s="2"/>
      <c r="H14" s="19"/>
    </row>
    <row r="15" spans="2:8" ht="12.75">
      <c r="B15" s="18" t="s">
        <v>39</v>
      </c>
      <c r="C15" s="2"/>
      <c r="D15" s="2"/>
      <c r="E15" s="2"/>
      <c r="F15" s="2"/>
      <c r="G15" s="2"/>
      <c r="H15" s="19"/>
    </row>
    <row r="16" spans="2:8" ht="12.75">
      <c r="B16" s="18"/>
      <c r="C16" s="2"/>
      <c r="D16" s="2"/>
      <c r="E16" s="2"/>
      <c r="F16" s="2"/>
      <c r="G16" s="2"/>
      <c r="H16" s="19"/>
    </row>
    <row r="17" spans="2:8" ht="12.75">
      <c r="B17" s="54" t="s">
        <v>75</v>
      </c>
      <c r="C17" s="2"/>
      <c r="D17" s="2"/>
      <c r="E17" s="2"/>
      <c r="F17" s="2"/>
      <c r="G17" s="2"/>
      <c r="H17" s="19"/>
    </row>
    <row r="18" spans="2:8" ht="12.75">
      <c r="B18" s="18"/>
      <c r="C18" s="2"/>
      <c r="D18" s="2"/>
      <c r="E18" s="2"/>
      <c r="F18" s="2"/>
      <c r="G18" s="2"/>
      <c r="H18" s="19"/>
    </row>
    <row r="19" spans="2:8" ht="12.75">
      <c r="B19" s="18" t="s">
        <v>29</v>
      </c>
      <c r="C19" s="2"/>
      <c r="D19" s="2"/>
      <c r="E19" s="2"/>
      <c r="F19" s="2"/>
      <c r="G19" s="2"/>
      <c r="H19" s="19"/>
    </row>
    <row r="20" spans="2:8" ht="12.75">
      <c r="B20" s="18" t="s">
        <v>74</v>
      </c>
      <c r="C20" s="2"/>
      <c r="D20" s="2"/>
      <c r="E20" s="2"/>
      <c r="F20" s="2"/>
      <c r="G20" s="2"/>
      <c r="H20" s="19"/>
    </row>
    <row r="21" spans="2:8" ht="12.75">
      <c r="B21" s="18"/>
      <c r="C21" s="2"/>
      <c r="D21" s="2"/>
      <c r="E21" s="2"/>
      <c r="F21" s="2"/>
      <c r="G21" s="2"/>
      <c r="H21" s="19"/>
    </row>
    <row r="22" spans="2:8" ht="12.75">
      <c r="B22" s="18" t="s">
        <v>30</v>
      </c>
      <c r="C22" s="2"/>
      <c r="D22" s="2"/>
      <c r="E22" s="2"/>
      <c r="F22" s="2"/>
      <c r="G22" s="2"/>
      <c r="H22" s="19"/>
    </row>
    <row r="23" spans="2:8" ht="12.75">
      <c r="B23" s="18"/>
      <c r="C23" s="2"/>
      <c r="D23" s="2"/>
      <c r="E23" s="2"/>
      <c r="F23" s="2"/>
      <c r="G23" s="2"/>
      <c r="H23" s="19"/>
    </row>
    <row r="24" spans="2:8" ht="12.75">
      <c r="B24" s="18" t="s">
        <v>31</v>
      </c>
      <c r="C24" s="2"/>
      <c r="D24" s="2"/>
      <c r="E24" s="2"/>
      <c r="F24" s="2"/>
      <c r="G24" s="2"/>
      <c r="H24" s="19"/>
    </row>
    <row r="25" spans="2:8" ht="12.75">
      <c r="B25" s="56" t="s">
        <v>77</v>
      </c>
      <c r="C25" s="2"/>
      <c r="D25" s="2"/>
      <c r="E25" s="2"/>
      <c r="F25" s="2"/>
      <c r="G25" s="2"/>
      <c r="H25" s="19"/>
    </row>
    <row r="26" spans="2:8" ht="12.75">
      <c r="B26" s="18" t="s">
        <v>32</v>
      </c>
      <c r="C26" s="2"/>
      <c r="D26" s="2"/>
      <c r="E26" s="2"/>
      <c r="F26" s="2"/>
      <c r="G26" s="2"/>
      <c r="H26" s="19"/>
    </row>
    <row r="27" spans="2:8" ht="12.75">
      <c r="B27" s="18" t="s">
        <v>33</v>
      </c>
      <c r="C27" s="2"/>
      <c r="D27" s="2"/>
      <c r="E27" s="2"/>
      <c r="F27" s="2"/>
      <c r="G27" s="2"/>
      <c r="H27" s="19"/>
    </row>
    <row r="28" spans="2:8" ht="12.75">
      <c r="B28" s="18" t="s">
        <v>34</v>
      </c>
      <c r="C28" s="2"/>
      <c r="D28" s="2"/>
      <c r="E28" s="2"/>
      <c r="F28" s="2"/>
      <c r="G28" s="2"/>
      <c r="H28" s="19"/>
    </row>
    <row r="29" spans="2:8" ht="12.75">
      <c r="B29" s="18" t="s">
        <v>35</v>
      </c>
      <c r="C29" s="2"/>
      <c r="D29" s="2"/>
      <c r="E29" s="2"/>
      <c r="F29" s="2"/>
      <c r="G29" s="2"/>
      <c r="H29" s="19"/>
    </row>
    <row r="30" spans="2:8" ht="12.75">
      <c r="B30" s="18"/>
      <c r="C30" s="2"/>
      <c r="D30" s="2"/>
      <c r="E30" s="2"/>
      <c r="F30" s="2"/>
      <c r="G30" s="2"/>
      <c r="H30" s="19"/>
    </row>
    <row r="31" spans="2:8" ht="12.75">
      <c r="B31" s="20" t="s">
        <v>40</v>
      </c>
      <c r="C31" s="21"/>
      <c r="D31" s="21"/>
      <c r="E31" s="21"/>
      <c r="F31" s="21"/>
      <c r="G31" s="21"/>
      <c r="H31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4:B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6384" width="11.57421875" style="0" customWidth="1"/>
  </cols>
  <sheetData>
    <row r="4" spans="1:2" ht="12.75">
      <c r="A4" s="68" t="s">
        <v>91</v>
      </c>
      <c r="B4" t="s">
        <v>47</v>
      </c>
    </row>
    <row r="5" ht="12.75">
      <c r="B5" t="s">
        <v>48</v>
      </c>
    </row>
    <row r="6" ht="12.75">
      <c r="B6" t="s">
        <v>49</v>
      </c>
    </row>
    <row r="7" ht="12.75">
      <c r="B7" t="s">
        <v>50</v>
      </c>
    </row>
    <row r="8" ht="12.75">
      <c r="B8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Aliosha</cp:lastModifiedBy>
  <dcterms:created xsi:type="dcterms:W3CDTF">2009-02-26T14:12:28Z</dcterms:created>
  <dcterms:modified xsi:type="dcterms:W3CDTF">2016-06-05T15:41:19Z</dcterms:modified>
  <cp:category/>
  <cp:version/>
  <cp:contentType/>
  <cp:contentStatus/>
</cp:coreProperties>
</file>